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A:\19-02 - Pôle jeunesse st-étienne-de-st-geoirs\13 - CHANTIER\01_LOGEMENTS\06 - TMA\302-OK\"/>
    </mc:Choice>
  </mc:AlternateContent>
  <xr:revisionPtr revIDLastSave="0" documentId="13_ncr:1_{CD2BB814-7429-448E-9FCE-A76A71F8C823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demande TMA P 1 " sheetId="1" r:id="rId1"/>
    <sheet name="demande TMA P 2" sheetId="4" r:id="rId2"/>
  </sheets>
  <definedNames>
    <definedName name="_xlnm.Print_Area" localSheetId="0">'demande TMA P 1 '!$A$1:$K$51</definedName>
    <definedName name="_xlnm.Print_Area" localSheetId="1">'demande TMA P 2'!$A$1:$J$51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5" i="4" l="1"/>
  <c r="I42" i="1"/>
  <c r="I28" i="1"/>
  <c r="I37" i="1"/>
  <c r="I25" i="1" l="1"/>
  <c r="I33" i="1" l="1"/>
  <c r="I45" i="1" l="1"/>
  <c r="I46" i="1" s="1"/>
  <c r="H46" i="4" l="1"/>
  <c r="H47" i="4" s="1"/>
  <c r="H48" i="4" s="1"/>
  <c r="I47" i="1"/>
  <c r="I48" i="1" l="1"/>
</calcChain>
</file>

<file path=xl/sharedStrings.xml><?xml version="1.0" encoding="utf-8"?>
<sst xmlns="http://schemas.openxmlformats.org/spreadsheetml/2006/main" count="213" uniqueCount="101">
  <si>
    <t>LOCALISATION</t>
  </si>
  <si>
    <t>REPERE PLAN</t>
  </si>
  <si>
    <t>DEMANDE DE TMA RECUE LE :</t>
  </si>
  <si>
    <r>
      <rPr>
        <sz val="10"/>
        <color rgb="FFFF0000"/>
        <rFont val="Trebuchet MS"/>
        <family val="2"/>
      </rPr>
      <t>A</t>
    </r>
    <r>
      <rPr>
        <sz val="10"/>
        <color theme="1"/>
        <rFont val="Trebuchet MS"/>
        <family val="2"/>
      </rPr>
      <t>=Accepté</t>
    </r>
  </si>
  <si>
    <r>
      <rPr>
        <sz val="10"/>
        <color rgb="FFFF0000"/>
        <rFont val="Trebuchet MS"/>
        <family val="2"/>
      </rPr>
      <t>R</t>
    </r>
    <r>
      <rPr>
        <sz val="10"/>
        <color theme="1"/>
        <rFont val="Trebuchet MS"/>
        <family val="2"/>
      </rPr>
      <t>=Refusé</t>
    </r>
  </si>
  <si>
    <t>Coût de la demande</t>
  </si>
  <si>
    <t>TVA 20%</t>
  </si>
  <si>
    <t>Montant Total HT des demandes travaux</t>
  </si>
  <si>
    <t>Je certifie avoir pris connaissance du contrat travaux modificatifs,</t>
  </si>
  <si>
    <t>Montant TTC restant à régler</t>
  </si>
  <si>
    <t xml:space="preserve">DOSSIER: </t>
  </si>
  <si>
    <r>
      <t>Je soussigné (e), …………………………………………………………………………………………………souhaite(nt) les modifications suivantes, je joins également le</t>
    </r>
    <r>
      <rPr>
        <b/>
        <u/>
        <sz val="12"/>
        <color theme="1"/>
        <rFont val="Trebuchet MS"/>
        <family val="2"/>
      </rPr>
      <t xml:space="preserve"> plan électrique  avec les annotations signé par mes soins.</t>
    </r>
  </si>
  <si>
    <t>2- Je ne joins pas de plan cuisiniste et je suis informé (e) qu'aucune demande de modification ne pourra être demandée APRES LE STOP TMA.</t>
  </si>
  <si>
    <t>1- Je joins un plan cuisiniste qui servira de support lors de la VISITE CLOISON</t>
  </si>
  <si>
    <t>Rayer la ligne ci-dessous qui ne correspond pas à votre dossier TMA</t>
  </si>
  <si>
    <t xml:space="preserve">TRANSMIS A L'ACQUEREUR POUR VALIDATION LE : </t>
  </si>
  <si>
    <t xml:space="preserve">TRANSMIS AU MOE POUR EXECUTION TRAVAUX LE : </t>
  </si>
  <si>
    <t>TRANSMIS AU MAITRE D'ŒUVRE D'EXECUTION POUR CHIFFRAGE LE :</t>
  </si>
  <si>
    <t>Etude de faisabilité- MOE</t>
  </si>
  <si>
    <t>A</t>
  </si>
  <si>
    <t>R</t>
  </si>
  <si>
    <t>Transmis le :</t>
  </si>
  <si>
    <t>DEMANDE DE MODIFICATION CONSIGNEES</t>
  </si>
  <si>
    <r>
      <t xml:space="preserve">COLONNE ACQUEREUR                  </t>
    </r>
    <r>
      <rPr>
        <sz val="10"/>
        <color rgb="FFFF0000"/>
        <rFont val="Trebuchet MS"/>
        <family val="2"/>
      </rPr>
      <t xml:space="preserve"> R-REFUSE + DATE</t>
    </r>
    <r>
      <rPr>
        <sz val="10"/>
        <color theme="1"/>
        <rFont val="Trebuchet MS"/>
        <family val="2"/>
      </rPr>
      <t xml:space="preserve"> LA LIGNE TMA</t>
    </r>
  </si>
  <si>
    <r>
      <t xml:space="preserve">COLONNE ACQUEREUR         </t>
    </r>
    <r>
      <rPr>
        <sz val="10"/>
        <color rgb="FFFF0000"/>
        <rFont val="Trebuchet MS"/>
        <family val="2"/>
      </rPr>
      <t>A-ACCEPTE +DATE</t>
    </r>
    <r>
      <rPr>
        <sz val="10"/>
        <color theme="1"/>
        <rFont val="Trebuchet MS"/>
        <family val="2"/>
      </rPr>
      <t xml:space="preserve"> LA LIGNE TMA</t>
    </r>
  </si>
  <si>
    <r>
      <rPr>
        <b/>
        <u/>
        <sz val="12"/>
        <color theme="1"/>
        <rFont val="Trebuchet MS"/>
        <family val="2"/>
      </rPr>
      <t>CASE Acquéreurs &gt; Signature n°1</t>
    </r>
    <r>
      <rPr>
        <sz val="12"/>
        <color theme="1"/>
        <rFont val="Trebuchet MS"/>
        <family val="2"/>
      </rPr>
      <t xml:space="preserve"> : </t>
    </r>
    <r>
      <rPr>
        <sz val="12"/>
        <color rgb="FFFF0000"/>
        <rFont val="Trebuchet MS"/>
        <family val="2"/>
      </rPr>
      <t>Approbation de la demande de TMA</t>
    </r>
    <r>
      <rPr>
        <sz val="12"/>
        <color theme="1"/>
        <rFont val="Trebuchet MS"/>
        <family val="2"/>
      </rPr>
      <t xml:space="preserve"> le : ……………………………………………………..                                                                                                                      Signature précedée de la mention "Bon pour chiffrage"</t>
    </r>
  </si>
  <si>
    <r>
      <rPr>
        <b/>
        <sz val="12"/>
        <color theme="1"/>
        <rFont val="Trebuchet MS"/>
        <family val="2"/>
      </rPr>
      <t>CASE Acquéreurs &gt;</t>
    </r>
    <r>
      <rPr>
        <sz val="12"/>
        <color theme="1"/>
        <rFont val="Trebuchet MS"/>
        <family val="2"/>
      </rPr>
      <t xml:space="preserve"> </t>
    </r>
    <r>
      <rPr>
        <b/>
        <u/>
        <sz val="12"/>
        <color theme="1"/>
        <rFont val="Trebuchet MS"/>
        <family val="2"/>
      </rPr>
      <t xml:space="preserve">Signature n°2 </t>
    </r>
    <r>
      <rPr>
        <sz val="12"/>
        <color theme="1"/>
        <rFont val="Trebuchet MS"/>
        <family val="2"/>
      </rPr>
      <t xml:space="preserve">: </t>
    </r>
    <r>
      <rPr>
        <sz val="12"/>
        <color rgb="FFFF0000"/>
        <rFont val="Trebuchet MS"/>
        <family val="2"/>
      </rPr>
      <t>Accord définitIf du devis de la demande de TMA</t>
    </r>
    <r>
      <rPr>
        <sz val="12"/>
        <color theme="1"/>
        <rFont val="Trebuchet MS"/>
        <family val="2"/>
      </rPr>
      <t xml:space="preserve"> le:  .......................                                                                                                                                                                                                                                    Signature précedée de la mention "Bon pour accord" </t>
    </r>
  </si>
  <si>
    <r>
      <t>OPERATION</t>
    </r>
    <r>
      <rPr>
        <b/>
        <sz val="12"/>
        <color theme="1"/>
        <rFont val="Trebuchet MS"/>
        <family val="2"/>
      </rPr>
      <t xml:space="preserve"> : </t>
    </r>
  </si>
  <si>
    <r>
      <rPr>
        <b/>
        <u/>
        <sz val="14"/>
        <color theme="1"/>
        <rFont val="Trebuchet MS"/>
        <family val="2"/>
      </rPr>
      <t>NOM ACQUEREUR</t>
    </r>
    <r>
      <rPr>
        <sz val="14"/>
        <color theme="1"/>
        <rFont val="Trebuchet MS"/>
        <family val="2"/>
      </rPr>
      <t xml:space="preserve"> :                                                                                                                  </t>
    </r>
  </si>
  <si>
    <t>LOT ENTREPRISE</t>
  </si>
  <si>
    <t>Honoraires 20%                           (expliquée dans votre contrat TMA)</t>
  </si>
  <si>
    <t>CHEQUE OUVERTURE DOSSIER TMA 200€</t>
  </si>
  <si>
    <t>DATE BUTOIR POUR RETOUR VALIDATION LE :</t>
  </si>
  <si>
    <t>A remplir par Magali CIALDELLA</t>
  </si>
  <si>
    <r>
      <rPr>
        <b/>
        <u/>
        <sz val="12"/>
        <color theme="1"/>
        <rFont val="Trebuchet MS"/>
        <family val="2"/>
      </rPr>
      <t>A la Signature n°2</t>
    </r>
    <r>
      <rPr>
        <sz val="12"/>
        <color theme="1"/>
        <rFont val="Trebuchet MS"/>
        <family val="2"/>
      </rPr>
      <t>, l'acquéreur et conformément à la demande TMA a procédé au règlement, par chèque, à l'odre de l'IMMOBILIERE VALRIM, correpondant au montant TTC restant à régler le:…………………………</t>
    </r>
  </si>
  <si>
    <t xml:space="preserve">LE VALLANDRIN </t>
  </si>
  <si>
    <t>GO TMA LE: 24/04/23</t>
  </si>
  <si>
    <t>STOP TMA LE : 30/06/23</t>
  </si>
  <si>
    <t>DOSSIER TMA ENVOYE LE : 02/05/23</t>
  </si>
  <si>
    <t>LOT n°: 302</t>
  </si>
  <si>
    <t>M.&amp; Mme PONTON</t>
  </si>
  <si>
    <t>CHAMBRE 3</t>
  </si>
  <si>
    <t xml:space="preserve">GARAGE </t>
  </si>
  <si>
    <t>N°2</t>
  </si>
  <si>
    <t>Motorisation de la porte du garage. Création d'une prise 16A (éclairage prévu en base)</t>
  </si>
  <si>
    <t>CELLIER</t>
  </si>
  <si>
    <t>n°16</t>
  </si>
  <si>
    <t>Création d'une prise 16A rattachée au logement</t>
  </si>
  <si>
    <t xml:space="preserve">Suppression bout de cloison séparatrice ch3 / dégagement </t>
  </si>
  <si>
    <t xml:space="preserve">Déplacement de la porte de distribution </t>
  </si>
  <si>
    <t xml:space="preserve">Déplacement de l'interrupteur </t>
  </si>
  <si>
    <t xml:space="preserve">ENTREE </t>
  </si>
  <si>
    <t>Création prise TV à coté de la prise RJ45</t>
  </si>
  <si>
    <t>CHAMBRE 2</t>
  </si>
  <si>
    <t>SDE</t>
  </si>
  <si>
    <t xml:space="preserve">Création d'une porte à galandage </t>
  </si>
  <si>
    <t>Déplacement du SS</t>
  </si>
  <si>
    <t xml:space="preserve">SDE </t>
  </si>
  <si>
    <t xml:space="preserve">Déplacement prise Haute à droite du meuble vasque </t>
  </si>
  <si>
    <t>Création arrivée d'eau + évac + prise pour lave-linge</t>
  </si>
  <si>
    <t>Déplacer le meuble vasque sur la droite pour laisser un passage de 60 à minima pour le LL</t>
  </si>
  <si>
    <t>SALLE DE BAIN</t>
  </si>
  <si>
    <t xml:space="preserve">Généralité </t>
  </si>
  <si>
    <t>Centralisation des volets roulants (interrupteur vers visio)</t>
  </si>
  <si>
    <t xml:space="preserve">Terrasse </t>
  </si>
  <si>
    <t xml:space="preserve">Déplacer la prise étanche </t>
  </si>
  <si>
    <t>Création réservation pour futur climatisation</t>
  </si>
  <si>
    <t xml:space="preserve">CUISINE </t>
  </si>
  <si>
    <t>CF PLAN</t>
  </si>
  <si>
    <t>SEJOUR</t>
  </si>
  <si>
    <t>Déplacer l'applique au dessus de la fenêtre si c'est possible (caisson VR ?)</t>
  </si>
  <si>
    <t>Déplacer la prise 16A de 15 cm de l'angle</t>
  </si>
  <si>
    <t>CUISINE</t>
  </si>
  <si>
    <t>PRISE FOUR  H: 400 mm</t>
  </si>
  <si>
    <t>PRISE MO H : 1400 mm</t>
  </si>
  <si>
    <t>DEPLACER PRISE LV H: 400 voir plan cuisine</t>
  </si>
  <si>
    <t>DOUBLE PRISES CREDENCE</t>
  </si>
  <si>
    <t>PRISE FRIGO H : 400 mm</t>
  </si>
  <si>
    <t>Commentaire</t>
  </si>
  <si>
    <t>attention ouverture porte bac douche</t>
  </si>
  <si>
    <t>A définir ?</t>
  </si>
  <si>
    <t>Pour information la réception de la TV se fait via les RJ45, si le souhait est d'avoir une sortie coaxiale il suffit d'acheter un cordon RJ45 avec sortie coaxiale</t>
  </si>
  <si>
    <t>Ok mais conserver la PC LL en cuisine pour accessibilité PMR</t>
  </si>
  <si>
    <t>Attention pas PMR</t>
  </si>
  <si>
    <t>Attention à la position de la commande VR fenêtre de l'évier par rapport au meuble haut du MO</t>
  </si>
  <si>
    <t>Pas possible d'implanter au dessus des ouvertures</t>
  </si>
  <si>
    <t>06+07</t>
  </si>
  <si>
    <t>18+19</t>
  </si>
  <si>
    <t>x</t>
  </si>
  <si>
    <t>FRAIS MEG</t>
  </si>
  <si>
    <t>cf cuisine</t>
  </si>
  <si>
    <r>
      <t>06+</t>
    </r>
    <r>
      <rPr>
        <sz val="16"/>
        <color rgb="FF00B050"/>
        <rFont val="Trebuchet MS"/>
        <family val="2"/>
      </rPr>
      <t>07</t>
    </r>
  </si>
  <si>
    <r>
      <rPr>
        <sz val="16"/>
        <color rgb="FF00B050"/>
        <rFont val="Trebuchet MS"/>
        <family val="2"/>
      </rPr>
      <t>18+</t>
    </r>
    <r>
      <rPr>
        <sz val="16"/>
        <color theme="1"/>
        <rFont val="Trebuchet MS"/>
        <family val="2"/>
      </rPr>
      <t>19</t>
    </r>
  </si>
  <si>
    <t>Refusé
110</t>
  </si>
  <si>
    <t>Refués
110</t>
  </si>
  <si>
    <t>Refusé
775</t>
  </si>
  <si>
    <t>Refusé
0</t>
  </si>
  <si>
    <t>Refusé</t>
  </si>
  <si>
    <r>
      <t xml:space="preserve">Déplacement thermostat sur la gaine </t>
    </r>
    <r>
      <rPr>
        <sz val="16"/>
        <color theme="9"/>
        <rFont val="Trebuchet MS"/>
        <family val="2"/>
      </rPr>
      <t>+ déplacement visiophone</t>
    </r>
  </si>
  <si>
    <t>18+13</t>
  </si>
  <si>
    <r>
      <t>Voir plan cuisine +</t>
    </r>
    <r>
      <rPr>
        <sz val="16"/>
        <color theme="9"/>
        <rFont val="Trebuchet MS"/>
        <family val="2"/>
      </rPr>
      <t xml:space="preserve"> reservation cable 1,50m.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</si>
</sst>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u/>
      <sz val="10"/>
      <color theme="7" tint="-0.249977111117893"/>
      <name val="Trebuchet MS"/>
      <family val="2"/>
    </font>
    <font>
      <sz val="10"/>
      <color theme="7" tint="-0.249977111117893"/>
      <name val="Trebuchet MS"/>
      <family val="2"/>
    </font>
    <font>
      <u/>
      <sz val="10"/>
      <color theme="1"/>
      <name val="Trebuchet MS"/>
      <family val="2"/>
    </font>
    <font>
      <b/>
      <sz val="14"/>
      <color theme="1"/>
      <name val="Trebuchet MS"/>
      <family val="2"/>
    </font>
    <font>
      <b/>
      <sz val="16"/>
      <color theme="1"/>
      <name val="Trebuchet MS"/>
      <family val="2"/>
    </font>
    <font>
      <sz val="12"/>
      <color theme="1"/>
      <name val="Trebuchet MS"/>
      <family val="2"/>
    </font>
    <font>
      <b/>
      <sz val="16"/>
      <color theme="1" tint="0.249977111117893"/>
      <name val="Trebuchet MS"/>
      <family val="2"/>
    </font>
    <font>
      <sz val="10"/>
      <color rgb="FFFF0000"/>
      <name val="Trebuchet MS"/>
      <family val="2"/>
    </font>
    <font>
      <b/>
      <sz val="12"/>
      <color theme="1" tint="0.34998626667073579"/>
      <name val="Trebuchet MS"/>
      <family val="2"/>
    </font>
    <font>
      <b/>
      <sz val="10"/>
      <color theme="0"/>
      <name val="Trebuchet MS"/>
      <family val="2"/>
    </font>
    <font>
      <b/>
      <u/>
      <sz val="12"/>
      <color theme="1"/>
      <name val="Trebuchet MS"/>
      <family val="2"/>
    </font>
    <font>
      <b/>
      <sz val="12"/>
      <color theme="1"/>
      <name val="Trebuchet MS"/>
      <family val="2"/>
    </font>
    <font>
      <sz val="14"/>
      <color theme="1"/>
      <name val="Trebuchet MS"/>
      <family val="2"/>
    </font>
    <font>
      <sz val="16"/>
      <color theme="1"/>
      <name val="Trebuchet MS"/>
      <family val="2"/>
    </font>
    <font>
      <sz val="12"/>
      <color rgb="FFFF0000"/>
      <name val="Trebuchet MS"/>
      <family val="2"/>
    </font>
    <font>
      <sz val="18"/>
      <color theme="1"/>
      <name val="Trebuchet MS"/>
      <family val="2"/>
    </font>
    <font>
      <b/>
      <sz val="14"/>
      <color theme="0"/>
      <name val="Trebuchet MS"/>
      <family val="2"/>
    </font>
    <font>
      <sz val="16"/>
      <color rgb="FFFF0000"/>
      <name val="Trebuchet MS"/>
      <family val="2"/>
    </font>
    <font>
      <b/>
      <u/>
      <sz val="14"/>
      <color theme="1"/>
      <name val="Trebuchet MS"/>
      <family val="2"/>
    </font>
    <font>
      <b/>
      <sz val="16"/>
      <color rgb="FFFF0000"/>
      <name val="Trebuchet MS"/>
      <family val="2"/>
    </font>
    <font>
      <b/>
      <u/>
      <sz val="20"/>
      <color theme="7" tint="-0.249977111117893"/>
      <name val="Aharoni"/>
    </font>
    <font>
      <b/>
      <sz val="18"/>
      <color rgb="FF0070C0"/>
      <name val="Trebuchet MS"/>
      <family val="2"/>
    </font>
    <font>
      <sz val="16"/>
      <color rgb="FF00B050"/>
      <name val="Trebuchet MS"/>
      <family val="2"/>
    </font>
    <font>
      <sz val="16"/>
      <color theme="9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8E6B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D3F1B8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1"/>
      </left>
      <right/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1" xfId="0" applyFont="1" applyBorder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5" fillId="0" borderId="1" xfId="0" applyFont="1" applyBorder="1"/>
    <xf numFmtId="0" fontId="8" fillId="0" borderId="1" xfId="0" applyFont="1" applyBorder="1" applyAlignment="1">
      <alignment vertical="center"/>
    </xf>
    <xf numFmtId="0" fontId="0" fillId="0" borderId="5" xfId="0" applyBorder="1"/>
    <xf numFmtId="0" fontId="0" fillId="0" borderId="6" xfId="0" applyBorder="1"/>
    <xf numFmtId="0" fontId="1" fillId="0" borderId="6" xfId="0" applyFont="1" applyBorder="1"/>
    <xf numFmtId="0" fontId="0" fillId="0" borderId="7" xfId="0" applyBorder="1"/>
    <xf numFmtId="0" fontId="7" fillId="0" borderId="0" xfId="0" applyFont="1"/>
    <xf numFmtId="0" fontId="10" fillId="0" borderId="0" xfId="0" applyFont="1"/>
    <xf numFmtId="0" fontId="0" fillId="0" borderId="8" xfId="0" applyBorder="1"/>
    <xf numFmtId="0" fontId="7" fillId="0" borderId="0" xfId="0" applyFont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6" fillId="0" borderId="0" xfId="0" applyFont="1"/>
    <xf numFmtId="0" fontId="8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2" borderId="4" xfId="0" applyFill="1" applyBorder="1"/>
    <xf numFmtId="0" fontId="0" fillId="2" borderId="1" xfId="0" applyFill="1" applyBorder="1"/>
    <xf numFmtId="0" fontId="0" fillId="2" borderId="12" xfId="0" applyFill="1" applyBorder="1"/>
    <xf numFmtId="0" fontId="0" fillId="2" borderId="20" xfId="0" applyFill="1" applyBorder="1"/>
    <xf numFmtId="0" fontId="17" fillId="0" borderId="13" xfId="0" applyFont="1" applyBorder="1"/>
    <xf numFmtId="0" fontId="15" fillId="0" borderId="20" xfId="0" applyFont="1" applyBorder="1"/>
    <xf numFmtId="0" fontId="19" fillId="0" borderId="11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4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14" fillId="0" borderId="0" xfId="0" applyFont="1" applyAlignment="1">
      <alignment horizontal="left" vertical="top" wrapText="1"/>
    </xf>
    <xf numFmtId="0" fontId="14" fillId="2" borderId="4" xfId="0" applyFont="1" applyFill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23" fillId="0" borderId="1" xfId="0" applyFont="1" applyBorder="1" applyAlignment="1">
      <alignment horizontal="left" vertical="center"/>
    </xf>
    <xf numFmtId="0" fontId="15" fillId="0" borderId="1" xfId="0" applyFont="1" applyBorder="1"/>
    <xf numFmtId="0" fontId="15" fillId="0" borderId="2" xfId="0" applyFont="1" applyBorder="1"/>
    <xf numFmtId="0" fontId="15" fillId="0" borderId="3" xfId="0" applyFont="1" applyBorder="1"/>
    <xf numFmtId="0" fontId="15" fillId="0" borderId="1" xfId="0" applyFont="1" applyBorder="1" applyAlignment="1">
      <alignment horizontal="center"/>
    </xf>
    <xf numFmtId="0" fontId="19" fillId="0" borderId="1" xfId="0" applyFont="1" applyBorder="1"/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9" fillId="0" borderId="4" xfId="0" applyFont="1" applyBorder="1"/>
    <xf numFmtId="0" fontId="0" fillId="0" borderId="4" xfId="0" applyBorder="1" applyAlignment="1">
      <alignment wrapText="1"/>
    </xf>
    <xf numFmtId="0" fontId="19" fillId="0" borderId="2" xfId="0" applyFont="1" applyBorder="1" applyAlignment="1">
      <alignment wrapText="1"/>
    </xf>
    <xf numFmtId="0" fontId="9" fillId="0" borderId="6" xfId="0" applyFont="1" applyBorder="1"/>
    <xf numFmtId="0" fontId="19" fillId="0" borderId="3" xfId="0" applyFont="1" applyBorder="1"/>
    <xf numFmtId="0" fontId="9" fillId="0" borderId="4" xfId="0" applyFont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19" fillId="0" borderId="2" xfId="0" applyFont="1" applyBorder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2" fontId="14" fillId="2" borderId="4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2" borderId="4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18" fillId="3" borderId="21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12" fillId="5" borderId="0" xfId="0" applyFont="1" applyFill="1" applyAlignment="1">
      <alignment horizontal="center"/>
    </xf>
    <xf numFmtId="0" fontId="22" fillId="0" borderId="0" xfId="0" applyFont="1" applyAlignment="1">
      <alignment horizontal="center"/>
    </xf>
    <xf numFmtId="0" fontId="18" fillId="3" borderId="8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 wrapText="1"/>
    </xf>
    <xf numFmtId="2" fontId="14" fillId="7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3F1B8"/>
      <color rgb="FF8E6B31"/>
      <color rgb="FF927727"/>
      <color rgb="FFB1B43E"/>
      <color rgb="FF928627"/>
      <color rgb="FF926D27"/>
      <color rgb="FFFAF0C5"/>
      <color rgb="FF65655B"/>
      <color rgb="FFFF8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hyperlink" Target="https://www.valrim-immobilier.com/" TargetMode="External"/><Relationship Id="rId1" Type="http://schemas.openxmlformats.org/officeDocument/2006/relationships/image" Target="../media/image1.png"/><Relationship Id="rId4" Type="http://schemas.openxmlformats.org/officeDocument/2006/relationships/image" Target="cid:image002.jpg@01D7F80D.4D3E22A0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hyperlink" Target="https://www.valrim-immobilier.com/" TargetMode="External"/><Relationship Id="rId1" Type="http://schemas.openxmlformats.org/officeDocument/2006/relationships/image" Target="../media/image1.png"/><Relationship Id="rId4" Type="http://schemas.openxmlformats.org/officeDocument/2006/relationships/image" Target="cid:image002.jpg@01D7F80D.4D3E22A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3741964</xdr:colOff>
      <xdr:row>1</xdr:row>
      <xdr:rowOff>27214</xdr:rowOff>
    </xdr:from>
    <xdr:to>
      <xdr:col>4</xdr:col>
      <xdr:colOff>5450749</xdr:colOff>
      <xdr:row>5</xdr:row>
      <xdr:rowOff>154849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11ECB3A-DD26-59B9-E900-3D7FCE001E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38714" y="217714"/>
          <a:ext cx="1708785" cy="88963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1455964</xdr:colOff>
      <xdr:row>1</xdr:row>
      <xdr:rowOff>95250</xdr:rowOff>
    </xdr:from>
    <xdr:to>
      <xdr:col>4</xdr:col>
      <xdr:colOff>3066959</xdr:colOff>
      <xdr:row>5</xdr:row>
      <xdr:rowOff>123190</xdr:rowOff>
    </xdr:to>
    <xdr:pic>
      <xdr:nvPicPr>
        <xdr:cNvPr id="5" name="Image 4">
          <a:hlinkClick xmlns:r="http://schemas.openxmlformats.org/officeDocument/2006/relationships" r:id="rId2" tgtFrame="_blank"/>
          <a:extLst>
            <a:ext uri="{FF2B5EF4-FFF2-40B4-BE49-F238E27FC236}">
              <a16:creationId xmlns:a16="http://schemas.microsoft.com/office/drawing/2014/main" id="{7027DFA5-E0C0-4A04-9407-62AED4B31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52714" y="285750"/>
          <a:ext cx="1610995" cy="789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3741964</xdr:colOff>
      <xdr:row>1</xdr:row>
      <xdr:rowOff>27214</xdr:rowOff>
    </xdr:from>
    <xdr:to>
      <xdr:col>4</xdr:col>
      <xdr:colOff>5450749</xdr:colOff>
      <xdr:row>5</xdr:row>
      <xdr:rowOff>154849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C6EB335-0D58-401F-81CE-DD762A46BB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85424" y="210094"/>
          <a:ext cx="1708785" cy="8591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1455964</xdr:colOff>
      <xdr:row>1</xdr:row>
      <xdr:rowOff>95250</xdr:rowOff>
    </xdr:from>
    <xdr:to>
      <xdr:col>4</xdr:col>
      <xdr:colOff>3066959</xdr:colOff>
      <xdr:row>5</xdr:row>
      <xdr:rowOff>123190</xdr:rowOff>
    </xdr:to>
    <xdr:pic>
      <xdr:nvPicPr>
        <xdr:cNvPr id="3" name="Image 2">
          <a:hlinkClick xmlns:r="http://schemas.openxmlformats.org/officeDocument/2006/relationships" r:id="rId2" tgtFrame="_blank"/>
          <a:extLst>
            <a:ext uri="{FF2B5EF4-FFF2-40B4-BE49-F238E27FC236}">
              <a16:creationId xmlns:a16="http://schemas.microsoft.com/office/drawing/2014/main" id="{C408BE88-A3B0-4C5C-8995-56EF0B9654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99424" y="278130"/>
          <a:ext cx="1610995" cy="7594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K53"/>
  <sheetViews>
    <sheetView view="pageBreakPreview" topLeftCell="A32" zoomScale="55" zoomScaleNormal="100" zoomScaleSheetLayoutView="55" workbookViewId="0">
      <selection activeCell="L46" sqref="L46"/>
    </sheetView>
  </sheetViews>
  <sheetFormatPr baseColWidth="10" defaultRowHeight="15" x14ac:dyDescent="0.3"/>
  <cols>
    <col min="1" max="1" width="34.28515625" customWidth="1"/>
    <col min="2" max="2" width="28.28515625" style="61" customWidth="1"/>
    <col min="3" max="3" width="13.7109375" customWidth="1"/>
    <col min="4" max="4" width="105.140625" customWidth="1"/>
    <col min="5" max="5" width="110.85546875" customWidth="1"/>
    <col min="7" max="7" width="12" customWidth="1"/>
    <col min="8" max="8" width="20.5703125" customWidth="1"/>
    <col min="9" max="9" width="22.7109375" customWidth="1"/>
    <col min="10" max="10" width="20.28515625" customWidth="1"/>
    <col min="11" max="11" width="20.7109375" customWidth="1"/>
  </cols>
  <sheetData>
    <row r="4" spans="1:11" x14ac:dyDescent="0.3">
      <c r="A4" s="2"/>
      <c r="B4" s="4"/>
      <c r="C4" s="3"/>
    </row>
    <row r="5" spans="1:11" x14ac:dyDescent="0.3">
      <c r="A5" s="2"/>
      <c r="B5" s="4"/>
      <c r="C5" s="3"/>
    </row>
    <row r="6" spans="1:11" x14ac:dyDescent="0.3">
      <c r="E6" s="9"/>
    </row>
    <row r="7" spans="1:11" ht="1.5" customHeight="1" x14ac:dyDescent="0.3"/>
    <row r="8" spans="1:11" ht="19.5" customHeight="1" x14ac:dyDescent="0.3">
      <c r="A8" s="90" t="s">
        <v>27</v>
      </c>
      <c r="B8" s="90"/>
      <c r="D8" s="40" t="s">
        <v>28</v>
      </c>
    </row>
    <row r="9" spans="1:11" ht="26.25" customHeight="1" x14ac:dyDescent="0.3">
      <c r="A9" s="90"/>
      <c r="B9" s="90"/>
      <c r="D9" s="41" t="s">
        <v>40</v>
      </c>
      <c r="I9" s="87" t="s">
        <v>10</v>
      </c>
      <c r="J9" s="87"/>
    </row>
    <row r="10" spans="1:11" ht="22.5" customHeight="1" thickBot="1" x14ac:dyDescent="0.35">
      <c r="A10" s="4"/>
      <c r="B10" s="4"/>
      <c r="D10" s="5"/>
      <c r="I10" s="87"/>
      <c r="J10" s="87"/>
    </row>
    <row r="11" spans="1:11" ht="22.5" customHeight="1" thickBot="1" x14ac:dyDescent="0.35">
      <c r="A11" s="91" t="s">
        <v>35</v>
      </c>
      <c r="B11" s="91"/>
      <c r="D11" s="88" t="s">
        <v>33</v>
      </c>
      <c r="E11" s="89"/>
      <c r="I11" s="87"/>
      <c r="J11" s="87"/>
    </row>
    <row r="12" spans="1:11" ht="40.9" customHeight="1" thickBot="1" x14ac:dyDescent="0.35">
      <c r="A12" s="91"/>
      <c r="B12" s="91"/>
      <c r="D12" s="45" t="s">
        <v>39</v>
      </c>
      <c r="E12" s="8" t="s">
        <v>38</v>
      </c>
      <c r="I12" s="87"/>
      <c r="J12" s="87"/>
    </row>
    <row r="13" spans="1:11" ht="28.5" customHeight="1" thickBot="1" x14ac:dyDescent="0.35">
      <c r="A13" s="6"/>
      <c r="B13" s="63"/>
      <c r="D13" s="8" t="s">
        <v>36</v>
      </c>
      <c r="E13" s="8" t="s">
        <v>2</v>
      </c>
      <c r="I13" s="77"/>
      <c r="J13" s="77"/>
      <c r="K13" s="77"/>
    </row>
    <row r="14" spans="1:11" ht="47.45" customHeight="1" thickBot="1" x14ac:dyDescent="0.35">
      <c r="D14" s="44" t="s">
        <v>37</v>
      </c>
      <c r="E14" s="21" t="s">
        <v>17</v>
      </c>
    </row>
    <row r="15" spans="1:11" ht="31.5" customHeight="1" thickBot="1" x14ac:dyDescent="0.4">
      <c r="D15" s="36" t="s">
        <v>31</v>
      </c>
      <c r="E15" s="8" t="s">
        <v>15</v>
      </c>
    </row>
    <row r="16" spans="1:11" ht="31.5" customHeight="1" thickBot="1" x14ac:dyDescent="0.4">
      <c r="D16" s="37" t="s">
        <v>21</v>
      </c>
      <c r="E16" s="8" t="s">
        <v>32</v>
      </c>
    </row>
    <row r="17" spans="1:11" ht="31.5" customHeight="1" thickBot="1" x14ac:dyDescent="0.35">
      <c r="E17" s="8" t="s">
        <v>16</v>
      </c>
    </row>
    <row r="18" spans="1:11" ht="31.5" customHeight="1" x14ac:dyDescent="0.35">
      <c r="A18" s="13" t="s">
        <v>11</v>
      </c>
      <c r="B18" s="64"/>
      <c r="C18" s="13"/>
      <c r="D18" s="14"/>
    </row>
    <row r="19" spans="1:11" ht="31.5" customHeight="1" x14ac:dyDescent="0.35">
      <c r="A19" s="20" t="s">
        <v>14</v>
      </c>
      <c r="B19" s="65"/>
      <c r="C19" s="13"/>
      <c r="D19" s="14"/>
    </row>
    <row r="20" spans="1:11" ht="31.5" customHeight="1" x14ac:dyDescent="0.35">
      <c r="A20" s="13" t="s">
        <v>13</v>
      </c>
      <c r="B20" s="64"/>
      <c r="C20" s="13"/>
      <c r="D20" s="13"/>
    </row>
    <row r="21" spans="1:11" ht="31.5" customHeight="1" x14ac:dyDescent="0.35">
      <c r="A21" s="13" t="s">
        <v>12</v>
      </c>
      <c r="B21" s="64"/>
      <c r="C21" s="13"/>
      <c r="D21" s="13"/>
    </row>
    <row r="22" spans="1:11" ht="31.5" customHeight="1" thickBot="1" x14ac:dyDescent="0.4">
      <c r="A22" s="13" t="s">
        <v>8</v>
      </c>
      <c r="B22" s="64"/>
      <c r="C22" s="13"/>
      <c r="D22" s="13"/>
    </row>
    <row r="23" spans="1:11" ht="45.75" customHeight="1" thickBot="1" x14ac:dyDescent="0.35">
      <c r="F23" s="85" t="s">
        <v>18</v>
      </c>
      <c r="G23" s="86"/>
      <c r="H23" s="86"/>
      <c r="J23" s="23" t="s">
        <v>24</v>
      </c>
      <c r="K23" s="23" t="s">
        <v>23</v>
      </c>
    </row>
    <row r="24" spans="1:11" ht="33.75" customHeight="1" thickBot="1" x14ac:dyDescent="0.4">
      <c r="A24" s="7" t="s">
        <v>0</v>
      </c>
      <c r="B24" s="66" t="s">
        <v>29</v>
      </c>
      <c r="C24" s="1" t="s">
        <v>1</v>
      </c>
      <c r="D24" s="81" t="s">
        <v>22</v>
      </c>
      <c r="E24" s="82"/>
      <c r="F24" s="10" t="s">
        <v>3</v>
      </c>
      <c r="G24" s="15" t="s">
        <v>4</v>
      </c>
      <c r="H24" s="22" t="s">
        <v>78</v>
      </c>
      <c r="I24" s="22" t="s">
        <v>5</v>
      </c>
      <c r="J24" s="38" t="s">
        <v>19</v>
      </c>
      <c r="K24" s="39" t="s">
        <v>20</v>
      </c>
    </row>
    <row r="25" spans="1:11" ht="30" customHeight="1" thickBot="1" x14ac:dyDescent="0.4">
      <c r="A25" s="46" t="s">
        <v>42</v>
      </c>
      <c r="B25" s="70" t="s">
        <v>99</v>
      </c>
      <c r="C25" s="49" t="s">
        <v>43</v>
      </c>
      <c r="D25" s="47" t="s">
        <v>44</v>
      </c>
      <c r="E25" s="47"/>
      <c r="F25" s="10" t="s">
        <v>19</v>
      </c>
      <c r="G25" s="15"/>
      <c r="H25" s="24"/>
      <c r="I25" s="24">
        <f>390+70+750</f>
        <v>1210</v>
      </c>
      <c r="J25" s="26" t="s">
        <v>19</v>
      </c>
      <c r="K25" s="28"/>
    </row>
    <row r="26" spans="1:11" ht="30" customHeight="1" thickBot="1" x14ac:dyDescent="0.4">
      <c r="A26" s="46" t="s">
        <v>45</v>
      </c>
      <c r="B26" s="70">
        <v>18</v>
      </c>
      <c r="C26" s="49" t="s">
        <v>46</v>
      </c>
      <c r="D26" s="47" t="s">
        <v>47</v>
      </c>
      <c r="E26" s="47"/>
      <c r="F26" s="10" t="s">
        <v>19</v>
      </c>
      <c r="G26" s="10"/>
      <c r="H26" s="24"/>
      <c r="I26" s="24">
        <v>40</v>
      </c>
      <c r="J26" s="27" t="s">
        <v>19</v>
      </c>
      <c r="K26" s="29"/>
    </row>
    <row r="27" spans="1:11" ht="30" customHeight="1" thickBot="1" x14ac:dyDescent="0.4">
      <c r="A27" s="46" t="s">
        <v>41</v>
      </c>
      <c r="B27" s="70">
        <v>7</v>
      </c>
      <c r="C27" s="49">
        <v>1</v>
      </c>
      <c r="D27" s="47" t="s">
        <v>48</v>
      </c>
      <c r="E27" s="47"/>
      <c r="F27" s="10" t="s">
        <v>19</v>
      </c>
      <c r="G27" s="10"/>
      <c r="H27" s="24"/>
      <c r="I27" s="24">
        <v>0</v>
      </c>
      <c r="J27" s="27" t="s">
        <v>19</v>
      </c>
      <c r="K27" s="29"/>
    </row>
    <row r="28" spans="1:11" ht="30" customHeight="1" thickBot="1" x14ac:dyDescent="0.4">
      <c r="A28" s="46" t="s">
        <v>41</v>
      </c>
      <c r="B28" s="49" t="s">
        <v>91</v>
      </c>
      <c r="C28" s="49">
        <v>2</v>
      </c>
      <c r="D28" s="47" t="s">
        <v>49</v>
      </c>
      <c r="E28" s="47"/>
      <c r="F28" s="11" t="s">
        <v>19</v>
      </c>
      <c r="G28" s="10"/>
      <c r="H28" s="24"/>
      <c r="I28" s="24">
        <f>0+0</f>
        <v>0</v>
      </c>
      <c r="J28" s="27" t="s">
        <v>19</v>
      </c>
      <c r="K28" s="29"/>
    </row>
    <row r="29" spans="1:11" ht="30" customHeight="1" thickBot="1" x14ac:dyDescent="0.4">
      <c r="A29" s="46" t="s">
        <v>41</v>
      </c>
      <c r="B29" s="70">
        <v>18</v>
      </c>
      <c r="C29" s="49">
        <v>3</v>
      </c>
      <c r="D29" s="47" t="s">
        <v>50</v>
      </c>
      <c r="E29" s="47"/>
      <c r="F29" s="10" t="s">
        <v>19</v>
      </c>
      <c r="G29" s="10"/>
      <c r="H29" s="24"/>
      <c r="I29" s="24">
        <v>0</v>
      </c>
      <c r="J29" s="27" t="s">
        <v>19</v>
      </c>
      <c r="K29" s="29"/>
    </row>
    <row r="30" spans="1:11" ht="121.5" thickBot="1" x14ac:dyDescent="0.4">
      <c r="A30" s="46" t="s">
        <v>41</v>
      </c>
      <c r="B30" s="70">
        <v>18</v>
      </c>
      <c r="C30" s="49">
        <v>4</v>
      </c>
      <c r="D30" s="47" t="s">
        <v>52</v>
      </c>
      <c r="E30" s="56"/>
      <c r="F30" s="57" t="s">
        <v>19</v>
      </c>
      <c r="G30" s="10"/>
      <c r="H30" s="59" t="s">
        <v>81</v>
      </c>
      <c r="I30" s="59" t="s">
        <v>93</v>
      </c>
      <c r="J30" s="27"/>
      <c r="K30" s="29" t="s">
        <v>20</v>
      </c>
    </row>
    <row r="31" spans="1:11" ht="30" customHeight="1" thickBot="1" x14ac:dyDescent="0.4">
      <c r="A31" s="46" t="s">
        <v>51</v>
      </c>
      <c r="B31" s="70">
        <v>18</v>
      </c>
      <c r="C31" s="49">
        <v>5</v>
      </c>
      <c r="D31" s="47" t="s">
        <v>98</v>
      </c>
      <c r="E31" s="47"/>
      <c r="F31" s="10" t="s">
        <v>19</v>
      </c>
      <c r="G31" s="10"/>
      <c r="H31" s="24"/>
      <c r="I31" s="24">
        <v>0</v>
      </c>
      <c r="J31" s="27" t="s">
        <v>19</v>
      </c>
      <c r="K31" s="29"/>
    </row>
    <row r="32" spans="1:11" ht="121.5" thickBot="1" x14ac:dyDescent="0.4">
      <c r="A32" s="46" t="s">
        <v>53</v>
      </c>
      <c r="B32" s="70">
        <v>18</v>
      </c>
      <c r="C32" s="49">
        <v>6</v>
      </c>
      <c r="D32" s="47" t="s">
        <v>52</v>
      </c>
      <c r="E32" s="56"/>
      <c r="F32" s="57" t="s">
        <v>19</v>
      </c>
      <c r="G32" s="10"/>
      <c r="H32" s="59" t="s">
        <v>81</v>
      </c>
      <c r="I32" s="59" t="s">
        <v>94</v>
      </c>
      <c r="J32" s="27"/>
      <c r="K32" s="29" t="s">
        <v>20</v>
      </c>
    </row>
    <row r="33" spans="1:11" ht="30" customHeight="1" thickBot="1" x14ac:dyDescent="0.4">
      <c r="A33" s="46" t="s">
        <v>54</v>
      </c>
      <c r="B33" s="70" t="s">
        <v>86</v>
      </c>
      <c r="C33" s="49">
        <v>7</v>
      </c>
      <c r="D33" s="47" t="s">
        <v>55</v>
      </c>
      <c r="E33" s="47"/>
      <c r="F33" s="10" t="s">
        <v>19</v>
      </c>
      <c r="G33" s="10"/>
      <c r="H33" s="54"/>
      <c r="I33" s="24">
        <f>750+220</f>
        <v>970</v>
      </c>
      <c r="J33" s="27" t="s">
        <v>19</v>
      </c>
      <c r="K33" s="29"/>
    </row>
    <row r="34" spans="1:11" ht="30" customHeight="1" thickBot="1" x14ac:dyDescent="0.4">
      <c r="A34" s="46" t="s">
        <v>54</v>
      </c>
      <c r="B34" s="70">
        <v>18</v>
      </c>
      <c r="C34" s="49">
        <v>8</v>
      </c>
      <c r="D34" s="47" t="s">
        <v>56</v>
      </c>
      <c r="E34" s="47"/>
      <c r="F34" s="10" t="s">
        <v>19</v>
      </c>
      <c r="G34" s="10"/>
      <c r="H34" s="55" t="s">
        <v>79</v>
      </c>
      <c r="I34" s="24">
        <v>0</v>
      </c>
      <c r="J34" s="27" t="s">
        <v>19</v>
      </c>
      <c r="K34" s="29"/>
    </row>
    <row r="35" spans="1:11" ht="30" customHeight="1" thickBot="1" x14ac:dyDescent="0.4">
      <c r="A35" s="46" t="s">
        <v>54</v>
      </c>
      <c r="B35" s="70">
        <v>18</v>
      </c>
      <c r="C35" s="49">
        <v>9</v>
      </c>
      <c r="D35" s="47" t="s">
        <v>50</v>
      </c>
      <c r="E35" s="47"/>
      <c r="F35" s="10" t="s">
        <v>19</v>
      </c>
      <c r="G35" s="10"/>
      <c r="H35" s="24"/>
      <c r="I35" s="24">
        <v>0</v>
      </c>
      <c r="J35" s="27" t="s">
        <v>19</v>
      </c>
      <c r="K35" s="29"/>
    </row>
    <row r="36" spans="1:11" ht="30" customHeight="1" thickBot="1" x14ac:dyDescent="0.4">
      <c r="A36" s="46" t="s">
        <v>57</v>
      </c>
      <c r="B36" s="70">
        <v>18</v>
      </c>
      <c r="C36" s="49">
        <v>10</v>
      </c>
      <c r="D36" s="47" t="s">
        <v>58</v>
      </c>
      <c r="E36" s="47"/>
      <c r="F36" s="10" t="s">
        <v>19</v>
      </c>
      <c r="G36" s="10"/>
      <c r="H36" s="24"/>
      <c r="I36" s="24">
        <v>0</v>
      </c>
      <c r="J36" s="27" t="s">
        <v>19</v>
      </c>
      <c r="K36" s="29"/>
    </row>
    <row r="37" spans="1:11" ht="46.5" thickBot="1" x14ac:dyDescent="0.4">
      <c r="A37" s="46" t="s">
        <v>61</v>
      </c>
      <c r="B37" s="70" t="s">
        <v>87</v>
      </c>
      <c r="C37" s="49">
        <v>11</v>
      </c>
      <c r="D37" s="47" t="s">
        <v>59</v>
      </c>
      <c r="E37" s="58"/>
      <c r="F37" s="57" t="s">
        <v>19</v>
      </c>
      <c r="G37" s="10"/>
      <c r="H37" s="59" t="s">
        <v>82</v>
      </c>
      <c r="I37" s="24">
        <f>110+35</f>
        <v>145</v>
      </c>
      <c r="J37" s="27" t="s">
        <v>19</v>
      </c>
      <c r="K37" s="29"/>
    </row>
    <row r="38" spans="1:11" ht="30" customHeight="1" thickBot="1" x14ac:dyDescent="0.4">
      <c r="A38" s="46" t="s">
        <v>61</v>
      </c>
      <c r="B38" s="49">
        <v>19</v>
      </c>
      <c r="C38" s="49">
        <v>12</v>
      </c>
      <c r="D38" s="47" t="s">
        <v>60</v>
      </c>
      <c r="E38" s="48"/>
      <c r="F38" s="10" t="s">
        <v>19</v>
      </c>
      <c r="G38" s="10"/>
      <c r="H38" s="54" t="s">
        <v>83</v>
      </c>
      <c r="I38" s="24">
        <v>0</v>
      </c>
      <c r="J38" s="27" t="s">
        <v>19</v>
      </c>
      <c r="K38" s="29"/>
    </row>
    <row r="39" spans="1:11" ht="30" customHeight="1" thickBot="1" x14ac:dyDescent="0.4">
      <c r="A39" s="46" t="s">
        <v>62</v>
      </c>
      <c r="B39" s="70">
        <v>5</v>
      </c>
      <c r="C39" s="49">
        <v>13</v>
      </c>
      <c r="D39" s="47" t="s">
        <v>63</v>
      </c>
      <c r="E39" s="48"/>
      <c r="F39" s="10" t="s">
        <v>19</v>
      </c>
      <c r="G39" s="10"/>
      <c r="H39" s="24"/>
      <c r="I39" s="59" t="s">
        <v>95</v>
      </c>
      <c r="J39" s="27"/>
      <c r="K39" s="29" t="s">
        <v>20</v>
      </c>
    </row>
    <row r="40" spans="1:11" ht="30" customHeight="1" thickBot="1" x14ac:dyDescent="0.4">
      <c r="A40" s="46" t="s">
        <v>64</v>
      </c>
      <c r="B40" s="70">
        <v>18</v>
      </c>
      <c r="C40" s="49">
        <v>14</v>
      </c>
      <c r="D40" s="47" t="s">
        <v>65</v>
      </c>
      <c r="E40" s="48"/>
      <c r="F40" s="10" t="s">
        <v>19</v>
      </c>
      <c r="G40" s="10"/>
      <c r="H40" s="24"/>
      <c r="I40" s="59" t="s">
        <v>96</v>
      </c>
      <c r="J40" s="27"/>
      <c r="K40" s="29" t="s">
        <v>20</v>
      </c>
    </row>
    <row r="41" spans="1:11" ht="30" customHeight="1" thickBot="1" x14ac:dyDescent="0.4">
      <c r="A41" s="46" t="s">
        <v>64</v>
      </c>
      <c r="B41" s="49" t="s">
        <v>88</v>
      </c>
      <c r="C41" s="49">
        <v>15</v>
      </c>
      <c r="D41" s="47" t="s">
        <v>66</v>
      </c>
      <c r="E41" s="48"/>
      <c r="F41" s="10"/>
      <c r="G41" s="10" t="s">
        <v>20</v>
      </c>
      <c r="H41" s="54" t="s">
        <v>80</v>
      </c>
      <c r="I41" s="54" t="s">
        <v>97</v>
      </c>
      <c r="J41" s="27"/>
      <c r="K41" s="29" t="s">
        <v>20</v>
      </c>
    </row>
    <row r="42" spans="1:11" ht="76.5" thickBot="1" x14ac:dyDescent="0.4">
      <c r="A42" s="46" t="s">
        <v>67</v>
      </c>
      <c r="B42" s="49" t="s">
        <v>92</v>
      </c>
      <c r="C42" s="50" t="s">
        <v>68</v>
      </c>
      <c r="D42" s="47" t="s">
        <v>100</v>
      </c>
      <c r="E42" s="48"/>
      <c r="F42" s="10" t="s">
        <v>19</v>
      </c>
      <c r="G42" s="10"/>
      <c r="H42" s="59" t="s">
        <v>84</v>
      </c>
      <c r="I42" s="24">
        <f>40+60+100</f>
        <v>200</v>
      </c>
      <c r="J42" s="27" t="s">
        <v>19</v>
      </c>
      <c r="K42" s="29"/>
    </row>
    <row r="43" spans="1:11" ht="46.5" thickBot="1" x14ac:dyDescent="0.4">
      <c r="A43" s="46" t="s">
        <v>67</v>
      </c>
      <c r="B43" s="49" t="s">
        <v>88</v>
      </c>
      <c r="C43" s="49">
        <v>16</v>
      </c>
      <c r="D43" s="47" t="s">
        <v>70</v>
      </c>
      <c r="E43" s="48"/>
      <c r="F43" s="12"/>
      <c r="G43" s="12" t="s">
        <v>20</v>
      </c>
      <c r="H43" s="60" t="s">
        <v>85</v>
      </c>
      <c r="I43" s="25" t="s">
        <v>88</v>
      </c>
      <c r="J43" s="30"/>
      <c r="K43" s="31" t="s">
        <v>20</v>
      </c>
    </row>
    <row r="44" spans="1:11" ht="30" customHeight="1" thickBot="1" x14ac:dyDescent="0.4">
      <c r="A44" s="46" t="s">
        <v>69</v>
      </c>
      <c r="B44" s="70">
        <v>18</v>
      </c>
      <c r="C44" s="49">
        <v>17</v>
      </c>
      <c r="D44" s="47" t="s">
        <v>71</v>
      </c>
      <c r="E44" s="48"/>
      <c r="F44" s="12" t="s">
        <v>19</v>
      </c>
      <c r="G44" s="12"/>
      <c r="H44" s="25"/>
      <c r="I44" s="25">
        <v>0</v>
      </c>
      <c r="J44" s="30" t="s">
        <v>19</v>
      </c>
      <c r="K44" s="31"/>
    </row>
    <row r="45" spans="1:11" ht="35.25" customHeight="1" thickBot="1" x14ac:dyDescent="0.35">
      <c r="F45" s="83" t="s">
        <v>7</v>
      </c>
      <c r="G45" s="84"/>
      <c r="H45" s="51"/>
      <c r="I45" s="69">
        <f>SUM(I25:I44)</f>
        <v>2565</v>
      </c>
      <c r="J45" s="32"/>
      <c r="K45" s="33"/>
    </row>
    <row r="46" spans="1:11" ht="49.5" customHeight="1" thickBot="1" x14ac:dyDescent="0.35">
      <c r="A46" s="72" t="s">
        <v>25</v>
      </c>
      <c r="B46" s="73"/>
      <c r="C46" s="73"/>
      <c r="D46" s="74"/>
      <c r="F46" s="83" t="s">
        <v>30</v>
      </c>
      <c r="G46" s="84"/>
      <c r="H46" s="51"/>
      <c r="I46" s="69">
        <f>20%*I45</f>
        <v>513</v>
      </c>
      <c r="J46" s="32"/>
      <c r="K46" s="33"/>
    </row>
    <row r="47" spans="1:11" ht="36.75" customHeight="1" thickBot="1" x14ac:dyDescent="0.35">
      <c r="A47" s="17"/>
      <c r="B47" s="67"/>
      <c r="C47" s="18"/>
      <c r="D47" s="19"/>
      <c r="F47" s="78" t="s">
        <v>6</v>
      </c>
      <c r="G47" s="79"/>
      <c r="H47" s="52"/>
      <c r="I47" s="43">
        <f>20%*(I46+I45)</f>
        <v>615.6</v>
      </c>
      <c r="J47" s="32"/>
      <c r="K47" s="33"/>
    </row>
    <row r="48" spans="1:11" ht="36.75" customHeight="1" thickBot="1" x14ac:dyDescent="0.35">
      <c r="A48" s="72" t="s">
        <v>26</v>
      </c>
      <c r="B48" s="73"/>
      <c r="C48" s="73"/>
      <c r="D48" s="74"/>
      <c r="F48" s="75" t="s">
        <v>9</v>
      </c>
      <c r="G48" s="76"/>
      <c r="H48" s="53"/>
      <c r="I48" s="43">
        <f>SUM(I45:I47)</f>
        <v>3693.6</v>
      </c>
      <c r="J48" s="34"/>
      <c r="K48" s="35"/>
    </row>
    <row r="49" spans="1:9" ht="36.75" customHeight="1" thickBot="1" x14ac:dyDescent="0.35">
      <c r="A49" s="72" t="s">
        <v>34</v>
      </c>
      <c r="B49" s="73"/>
      <c r="C49" s="73"/>
      <c r="D49" s="74"/>
      <c r="F49" s="80"/>
      <c r="G49" s="80"/>
      <c r="H49" s="5"/>
    </row>
    <row r="50" spans="1:9" ht="36.75" customHeight="1" x14ac:dyDescent="0.3">
      <c r="A50" s="16"/>
      <c r="B50" s="68"/>
      <c r="C50" s="16"/>
      <c r="D50" s="16"/>
      <c r="F50" s="42"/>
      <c r="G50" s="42"/>
      <c r="H50" s="42"/>
      <c r="I50" s="42"/>
    </row>
    <row r="51" spans="1:9" ht="36.75" customHeight="1" x14ac:dyDescent="0.3">
      <c r="A51" s="71"/>
      <c r="B51" s="71"/>
      <c r="C51" s="71"/>
      <c r="D51" s="71"/>
      <c r="F51" s="42"/>
      <c r="G51" s="42"/>
      <c r="H51" s="42"/>
      <c r="I51" s="42"/>
    </row>
    <row r="52" spans="1:9" ht="15" customHeight="1" x14ac:dyDescent="0.3">
      <c r="E52" s="42"/>
    </row>
    <row r="53" spans="1:9" ht="59.25" customHeight="1" x14ac:dyDescent="0.3">
      <c r="E53" s="42"/>
    </row>
  </sheetData>
  <mergeCells count="16">
    <mergeCell ref="I9:J12"/>
    <mergeCell ref="D11:E11"/>
    <mergeCell ref="A46:D46"/>
    <mergeCell ref="A8:B9"/>
    <mergeCell ref="A11:B12"/>
    <mergeCell ref="A51:D51"/>
    <mergeCell ref="A49:D49"/>
    <mergeCell ref="F48:G48"/>
    <mergeCell ref="I13:K13"/>
    <mergeCell ref="F47:G47"/>
    <mergeCell ref="A48:D48"/>
    <mergeCell ref="F49:G49"/>
    <mergeCell ref="D24:E24"/>
    <mergeCell ref="F45:G45"/>
    <mergeCell ref="F46:G46"/>
    <mergeCell ref="F23:H23"/>
  </mergeCells>
  <pageMargins left="0" right="0" top="0" bottom="0" header="0.31496062992125984" footer="0.31496062992125984"/>
  <pageSetup paperSize="8" scale="5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4:J53"/>
  <sheetViews>
    <sheetView tabSelected="1" view="pageBreakPreview" topLeftCell="A24" zoomScale="70" zoomScaleNormal="100" zoomScaleSheetLayoutView="70" workbookViewId="0">
      <selection activeCell="E33" sqref="E33"/>
    </sheetView>
  </sheetViews>
  <sheetFormatPr baseColWidth="10" defaultRowHeight="15" x14ac:dyDescent="0.3"/>
  <cols>
    <col min="1" max="1" width="34.28515625" customWidth="1"/>
    <col min="2" max="2" width="28.28515625" customWidth="1"/>
    <col min="3" max="3" width="13.7109375" customWidth="1"/>
    <col min="4" max="4" width="105.140625" customWidth="1"/>
    <col min="5" max="5" width="110.85546875" customWidth="1"/>
    <col min="7" max="7" width="12" customWidth="1"/>
    <col min="8" max="8" width="22.7109375" customWidth="1"/>
    <col min="9" max="9" width="20.28515625" customWidth="1"/>
    <col min="10" max="10" width="20.7109375" customWidth="1"/>
  </cols>
  <sheetData>
    <row r="4" spans="1:10" x14ac:dyDescent="0.3">
      <c r="A4" s="2"/>
      <c r="B4" s="2"/>
      <c r="C4" s="3"/>
    </row>
    <row r="5" spans="1:10" x14ac:dyDescent="0.3">
      <c r="A5" s="2"/>
      <c r="B5" s="2"/>
      <c r="C5" s="3"/>
    </row>
    <row r="6" spans="1:10" x14ac:dyDescent="0.3">
      <c r="E6" s="9"/>
    </row>
    <row r="7" spans="1:10" ht="1.5" customHeight="1" x14ac:dyDescent="0.3"/>
    <row r="8" spans="1:10" ht="19.5" customHeight="1" x14ac:dyDescent="0.3">
      <c r="A8" s="90" t="s">
        <v>27</v>
      </c>
      <c r="B8" s="90"/>
      <c r="D8" s="40" t="s">
        <v>28</v>
      </c>
    </row>
    <row r="9" spans="1:10" ht="26.25" customHeight="1" x14ac:dyDescent="0.3">
      <c r="A9" s="90"/>
      <c r="B9" s="90"/>
      <c r="D9" s="41" t="s">
        <v>40</v>
      </c>
      <c r="H9" s="87" t="s">
        <v>10</v>
      </c>
      <c r="I9" s="87"/>
    </row>
    <row r="10" spans="1:10" ht="22.5" customHeight="1" thickBot="1" x14ac:dyDescent="0.35">
      <c r="A10" s="4"/>
      <c r="B10" s="4"/>
      <c r="D10" s="5"/>
      <c r="H10" s="87"/>
      <c r="I10" s="87"/>
    </row>
    <row r="11" spans="1:10" ht="22.5" customHeight="1" thickBot="1" x14ac:dyDescent="0.35">
      <c r="A11" s="91" t="s">
        <v>35</v>
      </c>
      <c r="B11" s="91"/>
      <c r="D11" s="88" t="s">
        <v>33</v>
      </c>
      <c r="E11" s="89"/>
      <c r="H11" s="87"/>
      <c r="I11" s="87"/>
    </row>
    <row r="12" spans="1:10" ht="40.9" customHeight="1" thickBot="1" x14ac:dyDescent="0.35">
      <c r="A12" s="91"/>
      <c r="B12" s="91"/>
      <c r="D12" s="45" t="s">
        <v>39</v>
      </c>
      <c r="E12" s="8" t="s">
        <v>38</v>
      </c>
      <c r="H12" s="87"/>
      <c r="I12" s="87"/>
    </row>
    <row r="13" spans="1:10" ht="28.5" customHeight="1" thickBot="1" x14ac:dyDescent="0.35">
      <c r="A13" s="6"/>
      <c r="B13" s="6"/>
      <c r="D13" s="8" t="s">
        <v>36</v>
      </c>
      <c r="E13" s="8" t="s">
        <v>2</v>
      </c>
      <c r="H13" s="77"/>
      <c r="I13" s="77"/>
      <c r="J13" s="77"/>
    </row>
    <row r="14" spans="1:10" ht="47.45" customHeight="1" thickBot="1" x14ac:dyDescent="0.35">
      <c r="D14" s="44" t="s">
        <v>37</v>
      </c>
      <c r="E14" s="21" t="s">
        <v>17</v>
      </c>
    </row>
    <row r="15" spans="1:10" ht="31.5" customHeight="1" thickBot="1" x14ac:dyDescent="0.4">
      <c r="D15" s="36" t="s">
        <v>31</v>
      </c>
      <c r="E15" s="8" t="s">
        <v>15</v>
      </c>
    </row>
    <row r="16" spans="1:10" ht="31.5" customHeight="1" thickBot="1" x14ac:dyDescent="0.4">
      <c r="D16" s="37" t="s">
        <v>21</v>
      </c>
      <c r="E16" s="8" t="s">
        <v>32</v>
      </c>
    </row>
    <row r="17" spans="1:10" ht="31.5" customHeight="1" thickBot="1" x14ac:dyDescent="0.35">
      <c r="E17" s="8" t="s">
        <v>16</v>
      </c>
    </row>
    <row r="18" spans="1:10" ht="31.5" customHeight="1" x14ac:dyDescent="0.35">
      <c r="A18" s="13" t="s">
        <v>11</v>
      </c>
      <c r="B18" s="13"/>
      <c r="C18" s="13"/>
      <c r="D18" s="14"/>
    </row>
    <row r="19" spans="1:10" ht="31.5" customHeight="1" x14ac:dyDescent="0.35">
      <c r="A19" s="20" t="s">
        <v>14</v>
      </c>
      <c r="B19" s="20"/>
      <c r="C19" s="13"/>
      <c r="D19" s="14"/>
    </row>
    <row r="20" spans="1:10" ht="31.5" customHeight="1" x14ac:dyDescent="0.35">
      <c r="A20" s="13" t="s">
        <v>13</v>
      </c>
      <c r="B20" s="13"/>
      <c r="C20" s="13"/>
      <c r="D20" s="13"/>
    </row>
    <row r="21" spans="1:10" ht="31.5" customHeight="1" x14ac:dyDescent="0.35">
      <c r="A21" s="13" t="s">
        <v>12</v>
      </c>
      <c r="B21" s="13"/>
      <c r="C21" s="13"/>
      <c r="D21" s="13"/>
    </row>
    <row r="22" spans="1:10" ht="31.5" customHeight="1" thickBot="1" x14ac:dyDescent="0.4">
      <c r="A22" s="13" t="s">
        <v>8</v>
      </c>
      <c r="B22" s="13"/>
      <c r="C22" s="13"/>
      <c r="D22" s="13"/>
    </row>
    <row r="23" spans="1:10" ht="45.75" thickBot="1" x14ac:dyDescent="0.35">
      <c r="F23" s="92" t="s">
        <v>18</v>
      </c>
      <c r="G23" s="93"/>
      <c r="I23" s="23" t="s">
        <v>24</v>
      </c>
      <c r="J23" s="23" t="s">
        <v>23</v>
      </c>
    </row>
    <row r="24" spans="1:10" ht="33.75" customHeight="1" thickBot="1" x14ac:dyDescent="0.4">
      <c r="A24" s="7" t="s">
        <v>0</v>
      </c>
      <c r="B24" s="7" t="s">
        <v>29</v>
      </c>
      <c r="C24" s="1" t="s">
        <v>1</v>
      </c>
      <c r="D24" s="81" t="s">
        <v>22</v>
      </c>
      <c r="E24" s="82"/>
      <c r="F24" s="10" t="s">
        <v>3</v>
      </c>
      <c r="G24" s="15" t="s">
        <v>4</v>
      </c>
      <c r="H24" s="22" t="s">
        <v>5</v>
      </c>
      <c r="I24" s="38" t="s">
        <v>19</v>
      </c>
      <c r="J24" s="39" t="s">
        <v>20</v>
      </c>
    </row>
    <row r="25" spans="1:10" ht="30" customHeight="1" thickBot="1" x14ac:dyDescent="0.4">
      <c r="A25" s="46" t="s">
        <v>72</v>
      </c>
      <c r="B25" s="70">
        <v>18</v>
      </c>
      <c r="C25" s="49">
        <v>18</v>
      </c>
      <c r="D25" s="47" t="s">
        <v>73</v>
      </c>
      <c r="E25" s="47"/>
      <c r="F25" s="10" t="s">
        <v>19</v>
      </c>
      <c r="G25" s="15"/>
      <c r="H25" s="24" t="s">
        <v>90</v>
      </c>
      <c r="I25" s="26" t="s">
        <v>19</v>
      </c>
      <c r="J25" s="28"/>
    </row>
    <row r="26" spans="1:10" ht="30" customHeight="1" thickBot="1" x14ac:dyDescent="0.4">
      <c r="A26" s="46" t="s">
        <v>72</v>
      </c>
      <c r="B26" s="70">
        <v>18</v>
      </c>
      <c r="C26" s="49">
        <v>19</v>
      </c>
      <c r="D26" s="47" t="s">
        <v>74</v>
      </c>
      <c r="E26" s="47"/>
      <c r="F26" s="10" t="s">
        <v>19</v>
      </c>
      <c r="G26" s="10"/>
      <c r="H26" s="24" t="s">
        <v>90</v>
      </c>
      <c r="I26" s="27" t="s">
        <v>19</v>
      </c>
      <c r="J26" s="29"/>
    </row>
    <row r="27" spans="1:10" ht="30" customHeight="1" thickBot="1" x14ac:dyDescent="0.4">
      <c r="A27" s="46" t="s">
        <v>72</v>
      </c>
      <c r="B27" s="70">
        <v>18</v>
      </c>
      <c r="C27" s="49">
        <v>20</v>
      </c>
      <c r="D27" s="47" t="s">
        <v>75</v>
      </c>
      <c r="E27" s="47"/>
      <c r="F27" s="10" t="s">
        <v>19</v>
      </c>
      <c r="G27" s="10"/>
      <c r="H27" s="24" t="s">
        <v>90</v>
      </c>
      <c r="I27" s="27" t="s">
        <v>19</v>
      </c>
      <c r="J27" s="29"/>
    </row>
    <row r="28" spans="1:10" ht="30" customHeight="1" thickBot="1" x14ac:dyDescent="0.4">
      <c r="A28" s="46" t="s">
        <v>72</v>
      </c>
      <c r="B28" s="70">
        <v>18</v>
      </c>
      <c r="C28" s="49">
        <v>21</v>
      </c>
      <c r="D28" s="47" t="s">
        <v>76</v>
      </c>
      <c r="E28" s="47"/>
      <c r="F28" s="10" t="s">
        <v>19</v>
      </c>
      <c r="G28" s="10"/>
      <c r="H28" s="24" t="s">
        <v>90</v>
      </c>
      <c r="I28" s="27" t="s">
        <v>19</v>
      </c>
      <c r="J28" s="29"/>
    </row>
    <row r="29" spans="1:10" ht="30" customHeight="1" thickBot="1" x14ac:dyDescent="0.4">
      <c r="A29" s="46" t="s">
        <v>72</v>
      </c>
      <c r="B29" s="70">
        <v>18</v>
      </c>
      <c r="C29" s="49">
        <v>22</v>
      </c>
      <c r="D29" s="47" t="s">
        <v>77</v>
      </c>
      <c r="E29" s="47"/>
      <c r="F29" s="10" t="s">
        <v>19</v>
      </c>
      <c r="G29" s="10"/>
      <c r="H29" s="24" t="s">
        <v>90</v>
      </c>
      <c r="I29" s="27" t="s">
        <v>19</v>
      </c>
      <c r="J29" s="29"/>
    </row>
    <row r="30" spans="1:10" ht="30" customHeight="1" thickBot="1" x14ac:dyDescent="0.4">
      <c r="A30" s="46"/>
      <c r="B30" s="46"/>
      <c r="C30" s="49"/>
      <c r="D30" s="47"/>
      <c r="E30" s="47"/>
      <c r="F30" s="10"/>
      <c r="G30" s="10"/>
      <c r="H30" s="24"/>
      <c r="I30" s="27"/>
      <c r="J30" s="29"/>
    </row>
    <row r="31" spans="1:10" ht="30" customHeight="1" thickBot="1" x14ac:dyDescent="0.4">
      <c r="A31" s="46"/>
      <c r="B31" s="46"/>
      <c r="C31" s="49"/>
      <c r="D31" s="62" t="s">
        <v>89</v>
      </c>
      <c r="E31" s="47"/>
      <c r="F31" s="10"/>
      <c r="G31" s="10"/>
      <c r="H31" s="24">
        <v>120</v>
      </c>
      <c r="I31" s="27"/>
      <c r="J31" s="29"/>
    </row>
    <row r="32" spans="1:10" ht="30" customHeight="1" thickBot="1" x14ac:dyDescent="0.4">
      <c r="A32" s="46"/>
      <c r="B32" s="46"/>
      <c r="C32" s="49"/>
      <c r="D32" s="47"/>
      <c r="E32" s="47"/>
      <c r="F32" s="10"/>
      <c r="G32" s="10"/>
      <c r="H32" s="24"/>
      <c r="I32" s="27"/>
      <c r="J32" s="29"/>
    </row>
    <row r="33" spans="1:10" ht="30" customHeight="1" thickBot="1" x14ac:dyDescent="0.4">
      <c r="A33" s="46"/>
      <c r="B33" s="46"/>
      <c r="C33" s="49"/>
      <c r="D33" s="47"/>
      <c r="E33" s="47"/>
      <c r="F33" s="10"/>
      <c r="G33" s="10"/>
      <c r="H33" s="24"/>
      <c r="I33" s="27"/>
      <c r="J33" s="29"/>
    </row>
    <row r="34" spans="1:10" ht="30" customHeight="1" thickBot="1" x14ac:dyDescent="0.4">
      <c r="A34" s="46"/>
      <c r="B34" s="46"/>
      <c r="C34" s="49"/>
      <c r="D34" s="47"/>
      <c r="E34" s="47"/>
      <c r="F34" s="10"/>
      <c r="G34" s="10"/>
      <c r="H34" s="24"/>
      <c r="I34" s="27"/>
      <c r="J34" s="29"/>
    </row>
    <row r="35" spans="1:10" ht="30" customHeight="1" thickBot="1" x14ac:dyDescent="0.4">
      <c r="A35" s="46"/>
      <c r="B35" s="46"/>
      <c r="C35" s="49"/>
      <c r="D35" s="47"/>
      <c r="E35" s="47"/>
      <c r="F35" s="10"/>
      <c r="G35" s="10"/>
      <c r="H35" s="24"/>
      <c r="I35" s="27"/>
      <c r="J35" s="29"/>
    </row>
    <row r="36" spans="1:10" ht="30" customHeight="1" thickBot="1" x14ac:dyDescent="0.4">
      <c r="A36" s="46"/>
      <c r="B36" s="46"/>
      <c r="C36" s="49"/>
      <c r="D36" s="47"/>
      <c r="E36" s="47"/>
      <c r="F36" s="10"/>
      <c r="G36" s="10"/>
      <c r="H36" s="24"/>
      <c r="I36" s="27"/>
      <c r="J36" s="29"/>
    </row>
    <row r="37" spans="1:10" ht="30" customHeight="1" thickBot="1" x14ac:dyDescent="0.4">
      <c r="A37" s="46"/>
      <c r="B37" s="46"/>
      <c r="C37" s="49"/>
      <c r="D37" s="47"/>
      <c r="E37" s="48"/>
      <c r="F37" s="10"/>
      <c r="G37" s="10"/>
      <c r="H37" s="24"/>
      <c r="I37" s="27"/>
      <c r="J37" s="29"/>
    </row>
    <row r="38" spans="1:10" ht="30" customHeight="1" thickBot="1" x14ac:dyDescent="0.4">
      <c r="A38" s="46"/>
      <c r="B38" s="46"/>
      <c r="C38" s="49"/>
      <c r="D38" s="47"/>
      <c r="E38" s="48"/>
      <c r="F38" s="10"/>
      <c r="G38" s="10"/>
      <c r="H38" s="24"/>
      <c r="I38" s="27"/>
      <c r="J38" s="29"/>
    </row>
    <row r="39" spans="1:10" ht="30" customHeight="1" thickBot="1" x14ac:dyDescent="0.4">
      <c r="A39" s="46"/>
      <c r="B39" s="46"/>
      <c r="C39" s="49"/>
      <c r="D39" s="47"/>
      <c r="E39" s="48"/>
      <c r="F39" s="10"/>
      <c r="G39" s="10"/>
      <c r="H39" s="24"/>
      <c r="I39" s="27"/>
      <c r="J39" s="29"/>
    </row>
    <row r="40" spans="1:10" ht="30" customHeight="1" thickBot="1" x14ac:dyDescent="0.4">
      <c r="A40" s="46"/>
      <c r="B40" s="46"/>
      <c r="C40" s="49"/>
      <c r="D40" s="47"/>
      <c r="E40" s="48"/>
      <c r="F40" s="10"/>
      <c r="G40" s="10"/>
      <c r="H40" s="24"/>
      <c r="I40" s="27"/>
      <c r="J40" s="29"/>
    </row>
    <row r="41" spans="1:10" ht="30" customHeight="1" thickBot="1" x14ac:dyDescent="0.4">
      <c r="A41" s="46"/>
      <c r="B41" s="46"/>
      <c r="C41" s="49"/>
      <c r="D41" s="47"/>
      <c r="E41" s="48"/>
      <c r="F41" s="10"/>
      <c r="G41" s="10"/>
      <c r="H41" s="24"/>
      <c r="I41" s="27"/>
      <c r="J41" s="29"/>
    </row>
    <row r="42" spans="1:10" ht="30" customHeight="1" thickBot="1" x14ac:dyDescent="0.4">
      <c r="A42" s="46"/>
      <c r="B42" s="46"/>
      <c r="C42" s="50"/>
      <c r="D42" s="47"/>
      <c r="E42" s="48"/>
      <c r="F42" s="10"/>
      <c r="G42" s="10"/>
      <c r="H42" s="24"/>
      <c r="I42" s="27"/>
      <c r="J42" s="29"/>
    </row>
    <row r="43" spans="1:10" ht="30" customHeight="1" thickBot="1" x14ac:dyDescent="0.4">
      <c r="A43" s="46"/>
      <c r="B43" s="46"/>
      <c r="C43" s="49"/>
      <c r="D43" s="47"/>
      <c r="E43" s="48"/>
      <c r="F43" s="12"/>
      <c r="G43" s="12"/>
      <c r="H43" s="25"/>
      <c r="I43" s="30"/>
      <c r="J43" s="31"/>
    </row>
    <row r="44" spans="1:10" ht="30" customHeight="1" thickBot="1" x14ac:dyDescent="0.4">
      <c r="A44" s="46"/>
      <c r="B44" s="46"/>
      <c r="C44" s="49"/>
      <c r="D44" s="47"/>
      <c r="E44" s="48"/>
      <c r="F44" s="12"/>
      <c r="G44" s="12"/>
      <c r="H44" s="25"/>
      <c r="I44" s="30"/>
      <c r="J44" s="31"/>
    </row>
    <row r="45" spans="1:10" ht="35.25" customHeight="1" thickBot="1" x14ac:dyDescent="0.35">
      <c r="F45" s="83" t="s">
        <v>7</v>
      </c>
      <c r="G45" s="84"/>
      <c r="H45" s="69">
        <f>SUM(H25:H44)+'demande TMA P 1 '!I45</f>
        <v>2685</v>
      </c>
      <c r="I45" s="32"/>
      <c r="J45" s="33"/>
    </row>
    <row r="46" spans="1:10" ht="49.5" customHeight="1" thickBot="1" x14ac:dyDescent="0.35">
      <c r="A46" s="72" t="s">
        <v>25</v>
      </c>
      <c r="B46" s="73"/>
      <c r="C46" s="73"/>
      <c r="D46" s="74"/>
      <c r="F46" s="83" t="s">
        <v>30</v>
      </c>
      <c r="G46" s="84"/>
      <c r="H46" s="43">
        <f>20%*H45</f>
        <v>537</v>
      </c>
      <c r="I46" s="32"/>
      <c r="J46" s="33"/>
    </row>
    <row r="47" spans="1:10" ht="36.75" customHeight="1" thickBot="1" x14ac:dyDescent="0.35">
      <c r="A47" s="17"/>
      <c r="B47" s="18"/>
      <c r="C47" s="18"/>
      <c r="D47" s="19"/>
      <c r="F47" s="78" t="s">
        <v>6</v>
      </c>
      <c r="G47" s="79"/>
      <c r="H47" s="69">
        <f>20%*(H46+H45)</f>
        <v>644.40000000000009</v>
      </c>
      <c r="I47" s="32"/>
      <c r="J47" s="33"/>
    </row>
    <row r="48" spans="1:10" ht="36.75" customHeight="1" thickBot="1" x14ac:dyDescent="0.35">
      <c r="A48" s="72" t="s">
        <v>26</v>
      </c>
      <c r="B48" s="73"/>
      <c r="C48" s="73"/>
      <c r="D48" s="74"/>
      <c r="F48" s="94" t="s">
        <v>9</v>
      </c>
      <c r="G48" s="95"/>
      <c r="H48" s="96">
        <f>SUM(H45:H47)</f>
        <v>3866.4</v>
      </c>
      <c r="I48" s="34"/>
      <c r="J48" s="35"/>
    </row>
    <row r="49" spans="1:8" ht="36.75" customHeight="1" thickBot="1" x14ac:dyDescent="0.35">
      <c r="A49" s="72" t="s">
        <v>34</v>
      </c>
      <c r="B49" s="73"/>
      <c r="C49" s="73"/>
      <c r="D49" s="74"/>
      <c r="F49" s="80"/>
      <c r="G49" s="80"/>
    </row>
    <row r="50" spans="1:8" ht="36.75" customHeight="1" x14ac:dyDescent="0.3">
      <c r="A50" s="16"/>
      <c r="B50" s="16"/>
      <c r="C50" s="16"/>
      <c r="D50" s="16"/>
      <c r="F50" s="42"/>
      <c r="G50" s="42"/>
      <c r="H50" s="42"/>
    </row>
    <row r="51" spans="1:8" ht="36.75" customHeight="1" x14ac:dyDescent="0.3">
      <c r="A51" s="71"/>
      <c r="B51" s="71"/>
      <c r="C51" s="71"/>
      <c r="D51" s="71"/>
      <c r="F51" s="42"/>
      <c r="G51" s="42"/>
      <c r="H51" s="42"/>
    </row>
    <row r="52" spans="1:8" ht="15" customHeight="1" x14ac:dyDescent="0.3">
      <c r="E52" s="42"/>
    </row>
    <row r="53" spans="1:8" ht="59.25" customHeight="1" x14ac:dyDescent="0.3">
      <c r="E53" s="42"/>
    </row>
  </sheetData>
  <mergeCells count="16">
    <mergeCell ref="F23:G23"/>
    <mergeCell ref="A8:B9"/>
    <mergeCell ref="H9:I12"/>
    <mergeCell ref="A11:B12"/>
    <mergeCell ref="D11:E11"/>
    <mergeCell ref="H13:J13"/>
    <mergeCell ref="A49:D49"/>
    <mergeCell ref="F49:G49"/>
    <mergeCell ref="A51:D51"/>
    <mergeCell ref="D24:E24"/>
    <mergeCell ref="F45:G45"/>
    <mergeCell ref="A46:D46"/>
    <mergeCell ref="F46:G46"/>
    <mergeCell ref="F47:G47"/>
    <mergeCell ref="A48:D48"/>
    <mergeCell ref="F48:G48"/>
  </mergeCells>
  <pageMargins left="0" right="0" top="0" bottom="0" header="0.31496062992125984" footer="0.31496062992125984"/>
  <pageSetup paperSize="8" scale="5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ac4518-cd2c-481d-ba0a-78da4e062eac" xsi:nil="true"/>
    <lcf76f155ced4ddcb4097134ff3c332f xmlns="4ca4680a-8348-47af-b2d5-75882405b92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40FD89143A6B4691EB137882D08D5B" ma:contentTypeVersion="17" ma:contentTypeDescription="Crée un document." ma:contentTypeScope="" ma:versionID="09df173e5f251e8a9a4f16ca1bc6c0cb">
  <xsd:schema xmlns:xsd="http://www.w3.org/2001/XMLSchema" xmlns:xs="http://www.w3.org/2001/XMLSchema" xmlns:p="http://schemas.microsoft.com/office/2006/metadata/properties" xmlns:ns2="4ca4680a-8348-47af-b2d5-75882405b920" xmlns:ns3="4eac4518-cd2c-481d-ba0a-78da4e062eac" targetNamespace="http://schemas.microsoft.com/office/2006/metadata/properties" ma:root="true" ma:fieldsID="4380462d405126c31dc68a9bba17554c" ns2:_="" ns3:_="">
    <xsd:import namespace="4ca4680a-8348-47af-b2d5-75882405b920"/>
    <xsd:import namespace="4eac4518-cd2c-481d-ba0a-78da4e062e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a4680a-8348-47af-b2d5-75882405b9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ee0ab4d9-44f8-43b7-8843-3967115e96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ac4518-cd2c-481d-ba0a-78da4e062ea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79886460-b594-403f-b29d-e7fca8c7c14f}" ma:internalName="TaxCatchAll" ma:showField="CatchAllData" ma:web="4eac4518-cd2c-481d-ba0a-78da4e062e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6C3F9A-8239-4D18-A9CC-EB6A8BA807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DD8D96-E0BB-478B-A10B-BCECA72D8DDA}">
  <ds:schemaRefs>
    <ds:schemaRef ds:uri="http://schemas.microsoft.com/office/2006/metadata/properties"/>
    <ds:schemaRef ds:uri="http://schemas.microsoft.com/office/infopath/2007/PartnerControls"/>
    <ds:schemaRef ds:uri="4eac4518-cd2c-481d-ba0a-78da4e062eac"/>
    <ds:schemaRef ds:uri="4ca4680a-8348-47af-b2d5-75882405b920"/>
  </ds:schemaRefs>
</ds:datastoreItem>
</file>

<file path=customXml/itemProps3.xml><?xml version="1.0" encoding="utf-8"?>
<ds:datastoreItem xmlns:ds="http://schemas.openxmlformats.org/officeDocument/2006/customXml" ds:itemID="{4A6E79B4-7FE2-475E-820A-E46B1D8D25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a4680a-8348-47af-b2d5-75882405b920"/>
    <ds:schemaRef ds:uri="4eac4518-cd2c-481d-ba0a-78da4e062e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demande TMA P 1 </vt:lpstr>
      <vt:lpstr>demande TMA P 2</vt:lpstr>
      <vt:lpstr>'demande TMA P 1 '!Zone_d_impression</vt:lpstr>
      <vt:lpstr>'demande TMA P 2'!Zone_d_impression</vt:lpstr>
    </vt:vector>
  </TitlesOfParts>
  <Company>Bouygues Immobilier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LEGRIS, Cécile</dc:creator>
  <cp:lastModifiedBy>JN</cp:lastModifiedBy>
  <cp:lastPrinted>2023-06-07T13:46:57Z</cp:lastPrinted>
  <dcterms:created xsi:type="dcterms:W3CDTF">2013-10-14T12:33:31Z</dcterms:created>
  <dcterms:modified xsi:type="dcterms:W3CDTF">2024-11-13T13:30:55Z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0x010100F840FD89143A6B4691EB137882D08D5B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MediaServiceImageTags">
    <vt:lpwstr/>
  </property>
</Properties>
</file>